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majcherczyk\Desktop\ul.Południowa w Godziszce\SWZ z załącznikami\"/>
    </mc:Choice>
  </mc:AlternateContent>
  <bookViews>
    <workbookView xWindow="0" yWindow="0" windowWidth="13215" windowHeight="11460"/>
  </bookViews>
  <sheets>
    <sheet name="POŁUDNIOWA" sheetId="1" r:id="rId1"/>
    <sheet name="Arkusz2" sheetId="7" state="hidden" r:id="rId2"/>
  </sheets>
  <definedNames>
    <definedName name="_xlnm.Print_Area" localSheetId="0">POŁUDNIOWA!$A$2:$F$62</definedName>
    <definedName name="_xlnm.Print_Titles" localSheetId="0">POŁUDNIOWA!$2:$3</definedName>
  </definedNames>
  <calcPr calcId="152511" iterate="1"/>
</workbook>
</file>

<file path=xl/calcChain.xml><?xml version="1.0" encoding="utf-8"?>
<calcChain xmlns="http://schemas.openxmlformats.org/spreadsheetml/2006/main">
  <c r="A32" i="1" l="1"/>
  <c r="A33" i="1" s="1"/>
  <c r="A34" i="1" s="1"/>
  <c r="A35" i="1" s="1"/>
  <c r="D15" i="1"/>
  <c r="B59" i="1" l="1"/>
  <c r="B58" i="1"/>
  <c r="A58" i="1"/>
  <c r="A59" i="1" s="1"/>
  <c r="A5" i="1"/>
  <c r="A6" i="1" s="1"/>
  <c r="A7" i="1" s="1"/>
  <c r="A60" i="1" l="1"/>
  <c r="A61" i="1" s="1"/>
  <c r="A62" i="1" s="1"/>
  <c r="F7" i="1"/>
  <c r="F58" i="1" s="1"/>
  <c r="A11" i="1" l="1"/>
  <c r="F55" i="1" l="1"/>
  <c r="F59" i="1" l="1"/>
  <c r="F60" i="1" s="1"/>
  <c r="F61" i="1" s="1"/>
  <c r="A12" i="1"/>
  <c r="A13" i="1" s="1"/>
  <c r="A14" i="1" s="1"/>
  <c r="A15" i="1" s="1"/>
  <c r="A16" i="1" s="1"/>
  <c r="A17" i="1" s="1"/>
  <c r="F62" i="1" l="1"/>
  <c r="A18" i="1"/>
  <c r="A19" i="1" s="1"/>
  <c r="A20" i="1" s="1"/>
  <c r="A21" i="1" l="1"/>
  <c r="A22" i="1" s="1"/>
  <c r="A24" i="1" l="1"/>
  <c r="A25" i="1" s="1"/>
  <c r="A26" i="1" s="1"/>
  <c r="A27" i="1" s="1"/>
  <c r="A28" i="1" s="1"/>
  <c r="A23" i="1"/>
  <c r="A29" i="1" l="1"/>
  <c r="A30" i="1" s="1"/>
  <c r="A37" i="1" l="1"/>
  <c r="A38" i="1" l="1"/>
  <c r="A40" i="1" l="1"/>
  <c r="A41" i="1" l="1"/>
  <c r="A44" i="1" l="1"/>
  <c r="A48" i="1" l="1"/>
  <c r="A49" i="1" s="1"/>
  <c r="A50" i="1" s="1"/>
  <c r="A51" i="1" s="1"/>
</calcChain>
</file>

<file path=xl/sharedStrings.xml><?xml version="1.0" encoding="utf-8"?>
<sst xmlns="http://schemas.openxmlformats.org/spreadsheetml/2006/main" count="102" uniqueCount="73">
  <si>
    <t>Lp.</t>
  </si>
  <si>
    <t>Opis</t>
  </si>
  <si>
    <t>Jm</t>
  </si>
  <si>
    <t>Ilość robót</t>
  </si>
  <si>
    <t>Cena jedn. roboty [zł]</t>
  </si>
  <si>
    <t>Wartość [zł]</t>
  </si>
  <si>
    <t>WYMAGANIA OGÓLNE</t>
  </si>
  <si>
    <t>Wprowadzenie, utrzymanie i likwidacja czasowej organizacji ruchu dla całości inwestycji</t>
  </si>
  <si>
    <t>ROBOTY PRZYGOTOWAWCZE</t>
  </si>
  <si>
    <t>szt.</t>
  </si>
  <si>
    <t>ha</t>
  </si>
  <si>
    <t>m2</t>
  </si>
  <si>
    <t>m3</t>
  </si>
  <si>
    <t>m</t>
  </si>
  <si>
    <t>ROBOTY ZIEMNE</t>
  </si>
  <si>
    <t>ZIELEŃ</t>
  </si>
  <si>
    <t>PRZEPUSTY</t>
  </si>
  <si>
    <t>Obsługa geodezyjna inwestycji wraz z inwentaryzacją powykonawczą</t>
  </si>
  <si>
    <t>Usuwanie kolidującej zieleni wysokiej</t>
  </si>
  <si>
    <t>Rozebranie nawierzchni</t>
  </si>
  <si>
    <t>Wykonanie trawników</t>
  </si>
  <si>
    <t>PRZEBUDOWA SIECI UZBROJENIA TERENU</t>
  </si>
  <si>
    <t>BUDOWA OŚWIETLENIA DROGOWEGO</t>
  </si>
  <si>
    <t>DROGA</t>
  </si>
  <si>
    <t>ODWODNIENIE DROGOWE</t>
  </si>
  <si>
    <t>Zjazdy</t>
  </si>
  <si>
    <t>Chodniki i dojścia piesze</t>
  </si>
  <si>
    <t>Usunięcie warstwy ziemi urodzajnej (humusu)</t>
  </si>
  <si>
    <t>Mechaniczne karczowanie gęstych krzaków i podszycia</t>
  </si>
  <si>
    <t>Roboty ziemne mechaniczne - formowanie nasypów drogowych</t>
  </si>
  <si>
    <t>Roboty ziemne mechaniczne - wykopy</t>
  </si>
  <si>
    <t>Jezdnia KR3</t>
  </si>
  <si>
    <t>Pobocza</t>
  </si>
  <si>
    <t>Krawężniki / oporniki</t>
  </si>
  <si>
    <t>kpl.</t>
  </si>
  <si>
    <t>Drenaż PVC100</t>
  </si>
  <si>
    <t>Oznakowanie drogowe pionowe i urządzenia BRD</t>
  </si>
  <si>
    <t>DROGOWY KANAŁ TECHNOLOGICZNY</t>
  </si>
  <si>
    <t>Przebudowa sieci elektroenergetycznej kablowej eNN</t>
  </si>
  <si>
    <t>Przebudowa sieci elektroenergetycznej słupowej eNN</t>
  </si>
  <si>
    <t>Przebudowa sieci gazowych</t>
  </si>
  <si>
    <t>Przyłącze elektroeneregtyczne oświetlenia drogowego</t>
  </si>
  <si>
    <t>Lampy LED</t>
  </si>
  <si>
    <t>Linia kablowa eNN</t>
  </si>
  <si>
    <t>ROBOTY BUDOWLANE</t>
  </si>
  <si>
    <t>km</t>
  </si>
  <si>
    <t>RAZEM ROBOTY BUDOWLANE</t>
  </si>
  <si>
    <t>DOKUMENTACJA PROJEKTOWA</t>
  </si>
  <si>
    <t>RAZEM DOKUMENTACJA PROJEKTOWA</t>
  </si>
  <si>
    <t>A</t>
  </si>
  <si>
    <t>B</t>
  </si>
  <si>
    <t>C</t>
  </si>
  <si>
    <t>RAZEM NETTO</t>
  </si>
  <si>
    <t>VAT 23%</t>
  </si>
  <si>
    <t>RAZEM BRUTTO</t>
  </si>
  <si>
    <t>Projekt budowy i remontu  ulicy Południowej- ZRID</t>
  </si>
  <si>
    <t>Projekt budowy sieci kanalizacji sanitarnej i wodociągowej</t>
  </si>
  <si>
    <t>Jezdnia KR2</t>
  </si>
  <si>
    <t>Jezdnia - remont</t>
  </si>
  <si>
    <t>Wyloty brzegowe / skarpowe wraz z umocnieniem brzegów</t>
  </si>
  <si>
    <t>Wykonanie odwodnienia z korytke drogowych</t>
  </si>
  <si>
    <t>Przepusty pod zjazdami rurowe wraz ze ściankami czołowymi</t>
  </si>
  <si>
    <t>Przepusty pod mijankami rurowe wraz ze ściankami czołowymi</t>
  </si>
  <si>
    <t>Linia napowietrzna eNN</t>
  </si>
  <si>
    <t>BUDOWA SIECI UZBROJENIA TERENU NIEZWIĄZANYCH Z DROGĄ - KANAŁ SANITARNY/WODOCIĄG</t>
  </si>
  <si>
    <t>Siec wodociągowa PEHD 63</t>
  </si>
  <si>
    <t>Kanał technologiczny / rury zespolone i mikrokalanlizacja wraz ze studniami</t>
  </si>
  <si>
    <t>Kanały fi500 wraz ze studniami</t>
  </si>
  <si>
    <t>Kanał PVC 200 wraz ze studniami i sięgaczami</t>
  </si>
  <si>
    <t>Umocnienienia rowów drogowych i ścieki wraz z odtworzeniem rowów na odcinku remontowym</t>
  </si>
  <si>
    <t>TABELA  ELEMENTÓW  ROZLICZENIOWYCH
Budowa drogi gminnej ul. Południowej  w Godziszce.</t>
  </si>
  <si>
    <t>KOSZT INWESTYCJI</t>
  </si>
  <si>
    <t>Załącznik nr 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</si>
</sst>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>
    <font>
      <sz val="11"/>
      <color rgb="FF00000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color rgb="FF000000"/>
      <name val="ISOCPEUR"/>
      <family val="2"/>
      <charset val="238"/>
    </font>
    <font>
      <b/>
      <sz val="10"/>
      <color rgb="FF000000"/>
      <name val="ISOCPEUR"/>
      <family val="2"/>
      <charset val="238"/>
    </font>
    <font>
      <b/>
      <sz val="11"/>
      <color rgb="FF000000"/>
      <name val="Czcionka tekstu podstawowego"/>
      <family val="2"/>
      <charset val="238"/>
    </font>
    <font>
      <b/>
      <sz val="11"/>
      <color rgb="FF000000"/>
      <name val="Czcionka tekstu podstawowego"/>
      <charset val="238"/>
    </font>
    <font>
      <sz val="10"/>
      <name val="ISOCPEUR"/>
      <family val="2"/>
      <charset val="238"/>
    </font>
    <font>
      <sz val="11"/>
      <name val="Czcionka tekstu podstawowego"/>
      <family val="2"/>
      <charset val="238"/>
    </font>
    <font>
      <b/>
      <sz val="10"/>
      <name val="ISOCPEUR"/>
      <family val="2"/>
      <charset val="238"/>
    </font>
    <font>
      <b/>
      <sz val="12"/>
      <color rgb="FFFF0000"/>
      <name val="ISOCPEUR"/>
      <family val="2"/>
      <charset val="238"/>
    </font>
    <font>
      <sz val="12"/>
      <color rgb="FFFF0000"/>
      <name val="Czcionka tekstu podstawowego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0"/>
        <bgColor rgb="FF000000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9">
    <xf numFmtId="0" fontId="18" fillId="0" borderId="0" xfId="0" applyFont="1"/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3" fillId="33" borderId="11" xfId="0" applyFont="1" applyFill="1" applyBorder="1" applyAlignment="1">
      <alignment horizontal="left" vertical="center" wrapText="1"/>
    </xf>
    <xf numFmtId="0" fontId="23" fillId="33" borderId="1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9" fillId="33" borderId="11" xfId="0" applyFont="1" applyFill="1" applyBorder="1" applyAlignment="1">
      <alignment horizontal="left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9" fillId="33" borderId="10" xfId="0" applyNumberFormat="1" applyFont="1" applyFill="1" applyBorder="1" applyAlignment="1">
      <alignment horizontal="left" vertical="center" wrapText="1"/>
    </xf>
    <xf numFmtId="0" fontId="23" fillId="33" borderId="10" xfId="0" applyNumberFormat="1" applyFont="1" applyFill="1" applyBorder="1" applyAlignment="1">
      <alignment horizontal="left" vertical="center" wrapText="1"/>
    </xf>
    <xf numFmtId="0" fontId="18" fillId="0" borderId="0" xfId="0" applyNumberFormat="1" applyFont="1" applyAlignment="1">
      <alignment vertical="center"/>
    </xf>
    <xf numFmtId="0" fontId="19" fillId="0" borderId="10" xfId="0" applyNumberFormat="1" applyFont="1" applyFill="1" applyBorder="1" applyAlignment="1">
      <alignment horizontal="left" vertical="center" wrapText="1"/>
    </xf>
    <xf numFmtId="0" fontId="19" fillId="0" borderId="11" xfId="0" applyFont="1" applyFill="1" applyBorder="1" applyAlignment="1">
      <alignment horizontal="left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 wrapText="1"/>
    </xf>
    <xf numFmtId="0" fontId="23" fillId="0" borderId="10" xfId="0" applyNumberFormat="1" applyFont="1" applyFill="1" applyBorder="1" applyAlignment="1">
      <alignment horizontal="left" vertical="center" wrapText="1"/>
    </xf>
    <xf numFmtId="0" fontId="23" fillId="0" borderId="11" xfId="0" applyFont="1" applyFill="1" applyBorder="1" applyAlignment="1">
      <alignment horizontal="left" vertical="center" wrapText="1"/>
    </xf>
    <xf numFmtId="164" fontId="18" fillId="0" borderId="0" xfId="0" applyNumberFormat="1" applyFont="1" applyAlignment="1">
      <alignment horizontal="center" vertical="center"/>
    </xf>
    <xf numFmtId="3" fontId="23" fillId="0" borderId="11" xfId="0" applyNumberFormat="1" applyFont="1" applyFill="1" applyBorder="1" applyAlignment="1">
      <alignment horizontal="center" vertical="center" wrapText="1"/>
    </xf>
    <xf numFmtId="0" fontId="19" fillId="33" borderId="13" xfId="0" applyNumberFormat="1" applyFont="1" applyFill="1" applyBorder="1" applyAlignment="1">
      <alignment horizontal="left" vertical="center" wrapText="1"/>
    </xf>
    <xf numFmtId="0" fontId="19" fillId="33" borderId="14" xfId="0" applyFont="1" applyFill="1" applyBorder="1" applyAlignment="1">
      <alignment horizontal="left" vertical="center" wrapText="1"/>
    </xf>
    <xf numFmtId="0" fontId="19" fillId="33" borderId="14" xfId="0" applyFont="1" applyFill="1" applyBorder="1" applyAlignment="1">
      <alignment horizontal="center" vertical="center" wrapText="1"/>
    </xf>
    <xf numFmtId="0" fontId="20" fillId="34" borderId="10" xfId="0" applyNumberFormat="1" applyFont="1" applyFill="1" applyBorder="1" applyAlignment="1">
      <alignment horizontal="left" vertical="center" wrapText="1"/>
    </xf>
    <xf numFmtId="0" fontId="20" fillId="34" borderId="11" xfId="0" applyFont="1" applyFill="1" applyBorder="1" applyAlignment="1">
      <alignment horizontal="left" vertical="center" wrapText="1"/>
    </xf>
    <xf numFmtId="0" fontId="20" fillId="34" borderId="11" xfId="0" applyFont="1" applyFill="1" applyBorder="1" applyAlignment="1">
      <alignment horizontal="center" vertical="center" wrapText="1"/>
    </xf>
    <xf numFmtId="164" fontId="23" fillId="0" borderId="11" xfId="0" applyNumberFormat="1" applyFont="1" applyFill="1" applyBorder="1" applyAlignment="1">
      <alignment horizontal="center" vertical="center" wrapText="1"/>
    </xf>
    <xf numFmtId="3" fontId="23" fillId="33" borderId="11" xfId="0" applyNumberFormat="1" applyFont="1" applyFill="1" applyBorder="1" applyAlignment="1">
      <alignment horizontal="center" vertical="center" wrapText="1"/>
    </xf>
    <xf numFmtId="3" fontId="18" fillId="0" borderId="0" xfId="0" applyNumberFormat="1" applyFont="1" applyAlignment="1">
      <alignment horizontal="center" vertical="center"/>
    </xf>
    <xf numFmtId="3" fontId="25" fillId="34" borderId="11" xfId="0" applyNumberFormat="1" applyFont="1" applyFill="1" applyBorder="1" applyAlignment="1">
      <alignment horizontal="center" vertical="center" wrapText="1"/>
    </xf>
    <xf numFmtId="3" fontId="23" fillId="35" borderId="11" xfId="0" applyNumberFormat="1" applyFont="1" applyFill="1" applyBorder="1" applyAlignment="1">
      <alignment horizontal="center" vertical="center" wrapText="1"/>
    </xf>
    <xf numFmtId="3" fontId="23" fillId="33" borderId="14" xfId="0" applyNumberFormat="1" applyFont="1" applyFill="1" applyBorder="1" applyAlignment="1">
      <alignment horizontal="center" vertical="center" wrapText="1"/>
    </xf>
    <xf numFmtId="3" fontId="24" fillId="0" borderId="0" xfId="0" applyNumberFormat="1" applyFont="1" applyAlignment="1">
      <alignment horizontal="center" vertical="center"/>
    </xf>
    <xf numFmtId="0" fontId="20" fillId="34" borderId="18" xfId="0" applyNumberFormat="1" applyFont="1" applyFill="1" applyBorder="1" applyAlignment="1">
      <alignment horizontal="left" vertical="center" wrapText="1"/>
    </xf>
    <xf numFmtId="0" fontId="20" fillId="0" borderId="17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3" fontId="20" fillId="0" borderId="2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center"/>
    </xf>
    <xf numFmtId="0" fontId="19" fillId="34" borderId="26" xfId="0" applyNumberFormat="1" applyFont="1" applyFill="1" applyBorder="1" applyAlignment="1">
      <alignment horizontal="center" vertical="center" wrapText="1"/>
    </xf>
    <xf numFmtId="0" fontId="19" fillId="34" borderId="27" xfId="0" applyFont="1" applyFill="1" applyBorder="1" applyAlignment="1">
      <alignment horizontal="center" vertical="center" wrapText="1"/>
    </xf>
    <xf numFmtId="3" fontId="23" fillId="34" borderId="27" xfId="0" applyNumberFormat="1" applyFont="1" applyFill="1" applyBorder="1" applyAlignment="1">
      <alignment horizontal="center" vertical="center" wrapText="1"/>
    </xf>
    <xf numFmtId="164" fontId="19" fillId="34" borderId="27" xfId="0" applyNumberFormat="1" applyFont="1" applyFill="1" applyBorder="1" applyAlignment="1">
      <alignment horizontal="center" vertical="center" wrapText="1"/>
    </xf>
    <xf numFmtId="3" fontId="19" fillId="34" borderId="28" xfId="0" applyNumberFormat="1" applyFont="1" applyFill="1" applyBorder="1" applyAlignment="1">
      <alignment horizontal="center" vertical="center" wrapText="1"/>
    </xf>
    <xf numFmtId="0" fontId="19" fillId="33" borderId="23" xfId="0" applyNumberFormat="1" applyFont="1" applyFill="1" applyBorder="1" applyAlignment="1">
      <alignment horizontal="left" vertical="center" wrapText="1"/>
    </xf>
    <xf numFmtId="0" fontId="19" fillId="33" borderId="24" xfId="0" applyFont="1" applyFill="1" applyBorder="1" applyAlignment="1">
      <alignment horizontal="left" vertical="center" wrapText="1"/>
    </xf>
    <xf numFmtId="0" fontId="19" fillId="33" borderId="24" xfId="0" applyFont="1" applyFill="1" applyBorder="1" applyAlignment="1">
      <alignment horizontal="center" vertical="center" wrapText="1"/>
    </xf>
    <xf numFmtId="3" fontId="23" fillId="33" borderId="24" xfId="0" applyNumberFormat="1" applyFont="1" applyFill="1" applyBorder="1" applyAlignment="1">
      <alignment horizontal="center" vertical="center" wrapText="1"/>
    </xf>
    <xf numFmtId="164" fontId="19" fillId="33" borderId="24" xfId="0" applyNumberFormat="1" applyFont="1" applyFill="1" applyBorder="1" applyAlignment="1">
      <alignment horizontal="center" vertical="center" wrapText="1"/>
    </xf>
    <xf numFmtId="0" fontId="20" fillId="34" borderId="23" xfId="0" applyNumberFormat="1" applyFont="1" applyFill="1" applyBorder="1" applyAlignment="1">
      <alignment horizontal="left" vertical="center" wrapText="1"/>
    </xf>
    <xf numFmtId="0" fontId="20" fillId="34" borderId="24" xfId="0" applyFont="1" applyFill="1" applyBorder="1" applyAlignment="1">
      <alignment horizontal="left" vertical="center" wrapText="1"/>
    </xf>
    <xf numFmtId="0" fontId="20" fillId="34" borderId="24" xfId="0" applyFont="1" applyFill="1" applyBorder="1" applyAlignment="1">
      <alignment horizontal="center" vertical="center" wrapText="1"/>
    </xf>
    <xf numFmtId="3" fontId="25" fillId="34" borderId="24" xfId="0" applyNumberFormat="1" applyFont="1" applyFill="1" applyBorder="1" applyAlignment="1">
      <alignment horizontal="center" vertical="center" wrapText="1"/>
    </xf>
    <xf numFmtId="164" fontId="20" fillId="34" borderId="24" xfId="0" applyNumberFormat="1" applyFont="1" applyFill="1" applyBorder="1" applyAlignment="1">
      <alignment horizontal="center" vertical="center" wrapText="1"/>
    </xf>
    <xf numFmtId="3" fontId="20" fillId="34" borderId="25" xfId="0" applyNumberFormat="1" applyFont="1" applyFill="1" applyBorder="1" applyAlignment="1">
      <alignment horizontal="center" vertical="center" wrapText="1"/>
    </xf>
    <xf numFmtId="0" fontId="20" fillId="34" borderId="26" xfId="0" applyNumberFormat="1" applyFont="1" applyFill="1" applyBorder="1" applyAlignment="1">
      <alignment horizontal="left" vertical="center" wrapText="1"/>
    </xf>
    <xf numFmtId="0" fontId="20" fillId="34" borderId="27" xfId="0" applyFont="1" applyFill="1" applyBorder="1" applyAlignment="1">
      <alignment horizontal="left" vertical="center" wrapText="1"/>
    </xf>
    <xf numFmtId="0" fontId="20" fillId="34" borderId="27" xfId="0" applyFont="1" applyFill="1" applyBorder="1" applyAlignment="1">
      <alignment horizontal="center" vertical="center" wrapText="1"/>
    </xf>
    <xf numFmtId="3" fontId="25" fillId="34" borderId="27" xfId="0" applyNumberFormat="1" applyFont="1" applyFill="1" applyBorder="1" applyAlignment="1">
      <alignment horizontal="center" vertical="center" wrapText="1"/>
    </xf>
    <xf numFmtId="164" fontId="20" fillId="34" borderId="27" xfId="0" applyNumberFormat="1" applyFont="1" applyFill="1" applyBorder="1" applyAlignment="1">
      <alignment horizontal="center" vertical="center" wrapText="1"/>
    </xf>
    <xf numFmtId="3" fontId="20" fillId="34" borderId="28" xfId="0" applyNumberFormat="1" applyFont="1" applyFill="1" applyBorder="1" applyAlignment="1">
      <alignment horizontal="center" vertical="center" wrapText="1"/>
    </xf>
    <xf numFmtId="0" fontId="26" fillId="34" borderId="18" xfId="0" applyNumberFormat="1" applyFont="1" applyFill="1" applyBorder="1" applyAlignment="1">
      <alignment horizontal="left" vertical="center" wrapText="1"/>
    </xf>
    <xf numFmtId="0" fontId="27" fillId="0" borderId="0" xfId="0" applyFont="1" applyAlignment="1">
      <alignment vertical="center"/>
    </xf>
    <xf numFmtId="0" fontId="23" fillId="0" borderId="18" xfId="0" applyNumberFormat="1" applyFont="1" applyFill="1" applyBorder="1" applyAlignment="1">
      <alignment horizontal="left" vertical="center" wrapText="1"/>
    </xf>
    <xf numFmtId="0" fontId="24" fillId="0" borderId="0" xfId="0" applyFont="1" applyFill="1" applyAlignment="1">
      <alignment vertical="center"/>
    </xf>
    <xf numFmtId="0" fontId="19" fillId="33" borderId="29" xfId="0" applyNumberFormat="1" applyFont="1" applyFill="1" applyBorder="1" applyAlignment="1">
      <alignment horizontal="left" vertical="center" wrapText="1"/>
    </xf>
    <xf numFmtId="0" fontId="19" fillId="33" borderId="30" xfId="0" applyFont="1" applyFill="1" applyBorder="1" applyAlignment="1">
      <alignment horizontal="left" vertical="center" wrapText="1"/>
    </xf>
    <xf numFmtId="0" fontId="19" fillId="33" borderId="30" xfId="0" applyFont="1" applyFill="1" applyBorder="1" applyAlignment="1">
      <alignment horizontal="center" vertical="center" wrapText="1"/>
    </xf>
    <xf numFmtId="164" fontId="23" fillId="33" borderId="30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4" fontId="19" fillId="33" borderId="24" xfId="0" applyNumberFormat="1" applyFont="1" applyFill="1" applyBorder="1" applyAlignment="1">
      <alignment horizontal="right" vertical="center" wrapText="1"/>
    </xf>
    <xf numFmtId="4" fontId="19" fillId="0" borderId="11" xfId="0" applyNumberFormat="1" applyFont="1" applyFill="1" applyBorder="1" applyAlignment="1">
      <alignment horizontal="right" vertical="center" wrapText="1"/>
    </xf>
    <xf numFmtId="4" fontId="19" fillId="33" borderId="11" xfId="0" applyNumberFormat="1" applyFont="1" applyFill="1" applyBorder="1" applyAlignment="1">
      <alignment horizontal="right" vertical="center" wrapText="1"/>
    </xf>
    <xf numFmtId="4" fontId="19" fillId="33" borderId="12" xfId="0" applyNumberFormat="1" applyFont="1" applyFill="1" applyBorder="1" applyAlignment="1">
      <alignment horizontal="right" vertical="center" wrapText="1"/>
    </xf>
    <xf numFmtId="4" fontId="20" fillId="34" borderId="11" xfId="0" applyNumberFormat="1" applyFont="1" applyFill="1" applyBorder="1" applyAlignment="1">
      <alignment horizontal="right" vertical="center" wrapText="1"/>
    </xf>
    <xf numFmtId="4" fontId="20" fillId="34" borderId="12" xfId="0" applyNumberFormat="1" applyFont="1" applyFill="1" applyBorder="1" applyAlignment="1">
      <alignment horizontal="right" vertical="center" wrapText="1"/>
    </xf>
    <xf numFmtId="4" fontId="19" fillId="0" borderId="12" xfId="0" applyNumberFormat="1" applyFont="1" applyFill="1" applyBorder="1" applyAlignment="1">
      <alignment horizontal="right" vertical="center" wrapText="1"/>
    </xf>
    <xf numFmtId="4" fontId="23" fillId="33" borderId="11" xfId="0" applyNumberFormat="1" applyFont="1" applyFill="1" applyBorder="1" applyAlignment="1">
      <alignment horizontal="right" vertical="center" wrapText="1"/>
    </xf>
    <xf numFmtId="4" fontId="23" fillId="33" borderId="12" xfId="0" applyNumberFormat="1" applyFont="1" applyFill="1" applyBorder="1" applyAlignment="1">
      <alignment horizontal="right" vertical="center" wrapText="1"/>
    </xf>
    <xf numFmtId="4" fontId="23" fillId="0" borderId="11" xfId="0" applyNumberFormat="1" applyFont="1" applyFill="1" applyBorder="1" applyAlignment="1">
      <alignment horizontal="right" vertical="center" wrapText="1"/>
    </xf>
    <xf numFmtId="4" fontId="23" fillId="0" borderId="12" xfId="0" applyNumberFormat="1" applyFont="1" applyFill="1" applyBorder="1" applyAlignment="1">
      <alignment horizontal="right" vertical="center" wrapText="1"/>
    </xf>
    <xf numFmtId="4" fontId="19" fillId="33" borderId="14" xfId="0" applyNumberFormat="1" applyFont="1" applyFill="1" applyBorder="1" applyAlignment="1">
      <alignment horizontal="right" vertical="center" wrapText="1"/>
    </xf>
    <xf numFmtId="4" fontId="19" fillId="33" borderId="15" xfId="0" applyNumberFormat="1" applyFont="1" applyFill="1" applyBorder="1" applyAlignment="1">
      <alignment horizontal="right" vertical="center" wrapText="1"/>
    </xf>
    <xf numFmtId="4" fontId="19" fillId="33" borderId="30" xfId="0" applyNumberFormat="1" applyFont="1" applyFill="1" applyBorder="1" applyAlignment="1">
      <alignment horizontal="right" vertical="center" wrapText="1"/>
    </xf>
    <xf numFmtId="4" fontId="19" fillId="33" borderId="25" xfId="0" applyNumberFormat="1" applyFont="1" applyFill="1" applyBorder="1" applyAlignment="1">
      <alignment horizontal="right" vertical="center" wrapText="1"/>
    </xf>
    <xf numFmtId="4" fontId="20" fillId="34" borderId="18" xfId="0" applyNumberFormat="1" applyFont="1" applyFill="1" applyBorder="1" applyAlignment="1">
      <alignment horizontal="right" vertical="center" wrapText="1"/>
    </xf>
    <xf numFmtId="4" fontId="23" fillId="0" borderId="18" xfId="0" applyNumberFormat="1" applyFont="1" applyFill="1" applyBorder="1" applyAlignment="1">
      <alignment horizontal="right" vertical="center" wrapText="1"/>
    </xf>
    <xf numFmtId="4" fontId="26" fillId="34" borderId="18" xfId="0" applyNumberFormat="1" applyFont="1" applyFill="1" applyBorder="1" applyAlignment="1">
      <alignment horizontal="right" vertical="center" wrapText="1"/>
    </xf>
    <xf numFmtId="0" fontId="18" fillId="0" borderId="17" xfId="0" applyFont="1" applyBorder="1" applyAlignment="1">
      <alignment horizontal="center" vertical="center"/>
    </xf>
    <xf numFmtId="0" fontId="23" fillId="0" borderId="19" xfId="0" applyFont="1" applyFill="1" applyBorder="1" applyAlignment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/>
    </xf>
    <xf numFmtId="0" fontId="23" fillId="0" borderId="21" xfId="0" applyFont="1" applyFill="1" applyBorder="1" applyAlignment="1">
      <alignment horizontal="left" vertical="center" wrapText="1"/>
    </xf>
    <xf numFmtId="0" fontId="26" fillId="34" borderId="19" xfId="0" applyFont="1" applyFill="1" applyBorder="1" applyAlignment="1">
      <alignment horizontal="left" vertical="center" wrapText="1"/>
    </xf>
    <xf numFmtId="0" fontId="26" fillId="34" borderId="20" xfId="0" applyFont="1" applyFill="1" applyBorder="1" applyAlignment="1">
      <alignment horizontal="left" vertical="center" wrapText="1"/>
    </xf>
    <xf numFmtId="0" fontId="26" fillId="34" borderId="21" xfId="0" applyFont="1" applyFill="1" applyBorder="1" applyAlignment="1">
      <alignment horizontal="left" vertical="center" wrapText="1"/>
    </xf>
    <xf numFmtId="0" fontId="22" fillId="0" borderId="16" xfId="0" applyFont="1" applyBorder="1" applyAlignment="1">
      <alignment horizontal="center" vertical="center" wrapText="1"/>
    </xf>
    <xf numFmtId="0" fontId="20" fillId="34" borderId="19" xfId="0" applyFont="1" applyFill="1" applyBorder="1" applyAlignment="1">
      <alignment horizontal="left" vertical="center" wrapText="1"/>
    </xf>
    <xf numFmtId="0" fontId="20" fillId="34" borderId="20" xfId="0" applyFont="1" applyFill="1" applyBorder="1" applyAlignment="1">
      <alignment horizontal="left" vertical="center" wrapText="1"/>
    </xf>
    <xf numFmtId="0" fontId="20" fillId="34" borderId="21" xfId="0" applyFont="1" applyFill="1" applyBorder="1" applyAlignment="1">
      <alignment horizontal="left" vertical="center" wrapText="1"/>
    </xf>
    <xf numFmtId="164" fontId="0" fillId="0" borderId="0" xfId="0" applyNumberFormat="1" applyFont="1" applyAlignment="1">
      <alignment horizontal="center" vertical="center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showGridLines="0" tabSelected="1" view="pageBreakPreview" topLeftCell="A43" zoomScale="115" zoomScaleNormal="115" zoomScaleSheetLayoutView="115" workbookViewId="0">
      <selection activeCell="J59" sqref="J59"/>
    </sheetView>
  </sheetViews>
  <sheetFormatPr defaultColWidth="9" defaultRowHeight="14.25"/>
  <cols>
    <col min="1" max="1" width="2.625" style="11" customWidth="1"/>
    <col min="2" max="2" width="50" style="1" customWidth="1"/>
    <col min="3" max="3" width="5" style="1" customWidth="1"/>
    <col min="4" max="4" width="5.25" style="32" customWidth="1"/>
    <col min="5" max="5" width="8.125" style="18" customWidth="1"/>
    <col min="6" max="6" width="13.875" style="28" customWidth="1"/>
    <col min="7" max="16384" width="9" style="1"/>
  </cols>
  <sheetData>
    <row r="1" spans="1:7">
      <c r="E1" s="98" t="s">
        <v>72</v>
      </c>
    </row>
    <row r="2" spans="1:7" ht="38.85" customHeight="1">
      <c r="A2" s="94" t="s">
        <v>70</v>
      </c>
      <c r="B2" s="94"/>
      <c r="C2" s="94"/>
      <c r="D2" s="94"/>
      <c r="E2" s="94"/>
      <c r="F2" s="94"/>
    </row>
    <row r="3" spans="1:7" ht="38.25">
      <c r="A3" s="38" t="s">
        <v>0</v>
      </c>
      <c r="B3" s="39" t="s">
        <v>1</v>
      </c>
      <c r="C3" s="39" t="s">
        <v>2</v>
      </c>
      <c r="D3" s="40" t="s">
        <v>3</v>
      </c>
      <c r="E3" s="41" t="s">
        <v>4</v>
      </c>
      <c r="F3" s="42" t="s">
        <v>5</v>
      </c>
    </row>
    <row r="4" spans="1:7" s="2" customFormat="1" ht="15">
      <c r="A4" s="54" t="s">
        <v>49</v>
      </c>
      <c r="B4" s="55" t="s">
        <v>47</v>
      </c>
      <c r="C4" s="56"/>
      <c r="D4" s="57"/>
      <c r="E4" s="58"/>
      <c r="F4" s="59"/>
    </row>
    <row r="5" spans="1:7">
      <c r="A5" s="43">
        <f>1</f>
        <v>1</v>
      </c>
      <c r="B5" s="44" t="s">
        <v>55</v>
      </c>
      <c r="C5" s="45" t="s">
        <v>34</v>
      </c>
      <c r="D5" s="46">
        <v>1</v>
      </c>
      <c r="E5" s="69"/>
      <c r="F5" s="83"/>
    </row>
    <row r="6" spans="1:7">
      <c r="A6" s="9">
        <f>A5+1</f>
        <v>2</v>
      </c>
      <c r="B6" s="13" t="s">
        <v>56</v>
      </c>
      <c r="C6" s="14" t="s">
        <v>34</v>
      </c>
      <c r="D6" s="19">
        <v>1</v>
      </c>
      <c r="E6" s="70"/>
      <c r="F6" s="75"/>
      <c r="G6" s="8"/>
    </row>
    <row r="7" spans="1:7">
      <c r="A7" s="33">
        <f>A6+1</f>
        <v>3</v>
      </c>
      <c r="B7" s="95" t="s">
        <v>48</v>
      </c>
      <c r="C7" s="96"/>
      <c r="D7" s="96"/>
      <c r="E7" s="97"/>
      <c r="F7" s="84">
        <f>SUM(F5:F6)</f>
        <v>0</v>
      </c>
    </row>
    <row r="8" spans="1:7" s="37" customFormat="1">
      <c r="A8" s="34"/>
      <c r="B8" s="35"/>
      <c r="C8" s="35"/>
      <c r="D8" s="35"/>
      <c r="E8" s="35"/>
      <c r="F8" s="36"/>
    </row>
    <row r="9" spans="1:7" s="2" customFormat="1" ht="15">
      <c r="A9" s="54" t="s">
        <v>50</v>
      </c>
      <c r="B9" s="55" t="s">
        <v>44</v>
      </c>
      <c r="C9" s="56"/>
      <c r="D9" s="57"/>
      <c r="E9" s="58"/>
      <c r="F9" s="59"/>
    </row>
    <row r="10" spans="1:7" s="2" customFormat="1" ht="15">
      <c r="A10" s="48">
        <v>1</v>
      </c>
      <c r="B10" s="49" t="s">
        <v>6</v>
      </c>
      <c r="C10" s="50"/>
      <c r="D10" s="51"/>
      <c r="E10" s="52"/>
      <c r="F10" s="53"/>
    </row>
    <row r="11" spans="1:7" ht="23.25" customHeight="1">
      <c r="A11" s="9">
        <f>A10+1</f>
        <v>2</v>
      </c>
      <c r="B11" s="6" t="s">
        <v>7</v>
      </c>
      <c r="C11" s="7" t="s">
        <v>34</v>
      </c>
      <c r="D11" s="27">
        <v>1</v>
      </c>
      <c r="E11" s="71"/>
      <c r="F11" s="72"/>
    </row>
    <row r="12" spans="1:7" s="2" customFormat="1" ht="15">
      <c r="A12" s="23">
        <f t="shared" ref="A12" si="0">A11+1</f>
        <v>3</v>
      </c>
      <c r="B12" s="24" t="s">
        <v>8</v>
      </c>
      <c r="C12" s="25"/>
      <c r="D12" s="29"/>
      <c r="E12" s="73"/>
      <c r="F12" s="74"/>
    </row>
    <row r="13" spans="1:7" ht="25.5">
      <c r="A13" s="9">
        <f>A12+1</f>
        <v>4</v>
      </c>
      <c r="B13" s="6" t="s">
        <v>17</v>
      </c>
      <c r="C13" s="7" t="s">
        <v>34</v>
      </c>
      <c r="D13" s="27">
        <v>1</v>
      </c>
      <c r="E13" s="71"/>
      <c r="F13" s="72"/>
    </row>
    <row r="14" spans="1:7">
      <c r="A14" s="9">
        <f t="shared" ref="A14:A17" si="1">A13+1</f>
        <v>5</v>
      </c>
      <c r="B14" s="13" t="s">
        <v>18</v>
      </c>
      <c r="C14" s="14" t="s">
        <v>9</v>
      </c>
      <c r="D14" s="19">
        <v>100</v>
      </c>
      <c r="E14" s="70"/>
      <c r="F14" s="75"/>
      <c r="G14" s="8"/>
    </row>
    <row r="15" spans="1:7">
      <c r="A15" s="9">
        <f t="shared" si="1"/>
        <v>6</v>
      </c>
      <c r="B15" s="13" t="s">
        <v>28</v>
      </c>
      <c r="C15" s="14" t="s">
        <v>10</v>
      </c>
      <c r="D15" s="26">
        <f>2000/10000</f>
        <v>0.2</v>
      </c>
      <c r="E15" s="70"/>
      <c r="F15" s="75"/>
      <c r="G15" s="8"/>
    </row>
    <row r="16" spans="1:7">
      <c r="A16" s="9">
        <f t="shared" si="1"/>
        <v>7</v>
      </c>
      <c r="B16" s="13" t="s">
        <v>27</v>
      </c>
      <c r="C16" s="14" t="s">
        <v>11</v>
      </c>
      <c r="D16" s="19">
        <v>7500</v>
      </c>
      <c r="E16" s="70"/>
      <c r="F16" s="75"/>
      <c r="G16" s="5"/>
    </row>
    <row r="17" spans="1:7">
      <c r="A17" s="9">
        <f t="shared" si="1"/>
        <v>8</v>
      </c>
      <c r="B17" s="6" t="s">
        <v>19</v>
      </c>
      <c r="C17" s="7" t="s">
        <v>11</v>
      </c>
      <c r="D17" s="19">
        <v>1000</v>
      </c>
      <c r="E17" s="71"/>
      <c r="F17" s="72"/>
      <c r="G17" s="8"/>
    </row>
    <row r="18" spans="1:7" s="2" customFormat="1" ht="15">
      <c r="A18" s="23">
        <f>A17+1</f>
        <v>9</v>
      </c>
      <c r="B18" s="24" t="s">
        <v>14</v>
      </c>
      <c r="C18" s="25"/>
      <c r="D18" s="29"/>
      <c r="E18" s="73"/>
      <c r="F18" s="74"/>
    </row>
    <row r="19" spans="1:7" s="5" customFormat="1">
      <c r="A19" s="10">
        <f>A18+1</f>
        <v>10</v>
      </c>
      <c r="B19" s="3" t="s">
        <v>30</v>
      </c>
      <c r="C19" s="4" t="s">
        <v>12</v>
      </c>
      <c r="D19" s="19">
        <v>4500</v>
      </c>
      <c r="E19" s="76"/>
      <c r="F19" s="77"/>
    </row>
    <row r="20" spans="1:7" s="5" customFormat="1">
      <c r="A20" s="10">
        <f>A19+1</f>
        <v>11</v>
      </c>
      <c r="B20" s="3" t="s">
        <v>29</v>
      </c>
      <c r="C20" s="4" t="s">
        <v>12</v>
      </c>
      <c r="D20" s="19">
        <v>1600</v>
      </c>
      <c r="E20" s="76"/>
      <c r="F20" s="77"/>
    </row>
    <row r="21" spans="1:7" s="2" customFormat="1" ht="15">
      <c r="A21" s="23">
        <f>A20+1</f>
        <v>12</v>
      </c>
      <c r="B21" s="24" t="s">
        <v>23</v>
      </c>
      <c r="C21" s="25"/>
      <c r="D21" s="29"/>
      <c r="E21" s="73"/>
      <c r="F21" s="74"/>
    </row>
    <row r="22" spans="1:7">
      <c r="A22" s="12">
        <f t="shared" ref="A22:A25" si="2">A21+1</f>
        <v>13</v>
      </c>
      <c r="B22" s="13" t="s">
        <v>31</v>
      </c>
      <c r="C22" s="14" t="s">
        <v>11</v>
      </c>
      <c r="D22" s="19">
        <v>550</v>
      </c>
      <c r="E22" s="70"/>
      <c r="F22" s="75"/>
    </row>
    <row r="23" spans="1:7">
      <c r="A23" s="12">
        <f t="shared" si="2"/>
        <v>14</v>
      </c>
      <c r="B23" s="13" t="s">
        <v>57</v>
      </c>
      <c r="C23" s="14" t="s">
        <v>11</v>
      </c>
      <c r="D23" s="19">
        <v>4000</v>
      </c>
      <c r="E23" s="70"/>
      <c r="F23" s="75"/>
    </row>
    <row r="24" spans="1:7">
      <c r="A24" s="12">
        <f>A22+1</f>
        <v>14</v>
      </c>
      <c r="B24" s="13" t="s">
        <v>58</v>
      </c>
      <c r="C24" s="14" t="s">
        <v>11</v>
      </c>
      <c r="D24" s="19">
        <v>1100</v>
      </c>
      <c r="E24" s="70"/>
      <c r="F24" s="75"/>
    </row>
    <row r="25" spans="1:7" s="5" customFormat="1">
      <c r="A25" s="12">
        <f t="shared" si="2"/>
        <v>15</v>
      </c>
      <c r="B25" s="3" t="s">
        <v>32</v>
      </c>
      <c r="C25" s="4" t="s">
        <v>11</v>
      </c>
      <c r="D25" s="19">
        <v>2000</v>
      </c>
      <c r="E25" s="76"/>
      <c r="F25" s="75"/>
    </row>
    <row r="26" spans="1:7">
      <c r="A26" s="12">
        <f t="shared" ref="A26" si="3">A25+1</f>
        <v>16</v>
      </c>
      <c r="B26" s="3" t="s">
        <v>25</v>
      </c>
      <c r="C26" s="4" t="s">
        <v>11</v>
      </c>
      <c r="D26" s="19">
        <v>600</v>
      </c>
      <c r="E26" s="76"/>
      <c r="F26" s="75"/>
      <c r="G26" s="8"/>
    </row>
    <row r="27" spans="1:7">
      <c r="A27" s="12">
        <f>A26+1</f>
        <v>17</v>
      </c>
      <c r="B27" s="6" t="s">
        <v>26</v>
      </c>
      <c r="C27" s="4" t="s">
        <v>11</v>
      </c>
      <c r="D27" s="19">
        <v>100</v>
      </c>
      <c r="E27" s="71"/>
      <c r="F27" s="75"/>
      <c r="G27" s="8"/>
    </row>
    <row r="28" spans="1:7">
      <c r="A28" s="10">
        <f>A27+1</f>
        <v>18</v>
      </c>
      <c r="B28" s="13" t="s">
        <v>33</v>
      </c>
      <c r="C28" s="14" t="s">
        <v>13</v>
      </c>
      <c r="D28" s="19">
        <v>250</v>
      </c>
      <c r="E28" s="70"/>
      <c r="F28" s="75"/>
      <c r="G28" s="8"/>
    </row>
    <row r="29" spans="1:7">
      <c r="A29" s="10">
        <f>A28+1</f>
        <v>19</v>
      </c>
      <c r="B29" s="13" t="s">
        <v>36</v>
      </c>
      <c r="C29" s="14" t="s">
        <v>34</v>
      </c>
      <c r="D29" s="19">
        <v>1</v>
      </c>
      <c r="E29" s="70"/>
      <c r="F29" s="75"/>
      <c r="G29" s="8"/>
    </row>
    <row r="30" spans="1:7" ht="15">
      <c r="A30" s="23">
        <f>A29+1</f>
        <v>20</v>
      </c>
      <c r="B30" s="24" t="s">
        <v>24</v>
      </c>
      <c r="C30" s="25"/>
      <c r="D30" s="29"/>
      <c r="E30" s="73"/>
      <c r="F30" s="74"/>
      <c r="G30" s="2"/>
    </row>
    <row r="31" spans="1:7">
      <c r="A31" s="16">
        <v>22</v>
      </c>
      <c r="B31" s="3" t="s">
        <v>67</v>
      </c>
      <c r="C31" s="4" t="s">
        <v>13</v>
      </c>
      <c r="D31" s="30">
        <v>200</v>
      </c>
      <c r="E31" s="76"/>
      <c r="F31" s="77"/>
      <c r="G31" s="8"/>
    </row>
    <row r="32" spans="1:7">
      <c r="A32" s="16">
        <f t="shared" ref="A32:A35" si="4">A31+1</f>
        <v>23</v>
      </c>
      <c r="B32" s="17" t="s">
        <v>59</v>
      </c>
      <c r="C32" s="15" t="s">
        <v>9</v>
      </c>
      <c r="D32" s="19">
        <v>1</v>
      </c>
      <c r="E32" s="78"/>
      <c r="F32" s="79"/>
      <c r="G32" s="8"/>
    </row>
    <row r="33" spans="1:7">
      <c r="A33" s="16">
        <f t="shared" ref="A33" si="5">A32+1</f>
        <v>24</v>
      </c>
      <c r="B33" s="3" t="s">
        <v>35</v>
      </c>
      <c r="C33" s="4" t="s">
        <v>13</v>
      </c>
      <c r="D33" s="30">
        <v>1000</v>
      </c>
      <c r="E33" s="76"/>
      <c r="F33" s="77"/>
      <c r="G33" s="8"/>
    </row>
    <row r="34" spans="1:7" ht="25.5">
      <c r="A34" s="16">
        <f t="shared" si="4"/>
        <v>25</v>
      </c>
      <c r="B34" s="17" t="s">
        <v>69</v>
      </c>
      <c r="C34" s="15" t="s">
        <v>13</v>
      </c>
      <c r="D34" s="19">
        <v>1300</v>
      </c>
      <c r="E34" s="78"/>
      <c r="F34" s="79"/>
      <c r="G34" s="8"/>
    </row>
    <row r="35" spans="1:7">
      <c r="A35" s="16">
        <f t="shared" si="4"/>
        <v>26</v>
      </c>
      <c r="B35" s="17" t="s">
        <v>60</v>
      </c>
      <c r="C35" s="15" t="s">
        <v>13</v>
      </c>
      <c r="D35" s="19">
        <v>120</v>
      </c>
      <c r="E35" s="78"/>
      <c r="F35" s="79"/>
      <c r="G35" s="8"/>
    </row>
    <row r="36" spans="1:7">
      <c r="A36" s="23">
        <v>27</v>
      </c>
      <c r="B36" s="24" t="s">
        <v>15</v>
      </c>
      <c r="C36" s="25"/>
      <c r="D36" s="29"/>
      <c r="E36" s="73"/>
      <c r="F36" s="74"/>
      <c r="G36" s="8"/>
    </row>
    <row r="37" spans="1:7">
      <c r="A37" s="9">
        <f>A36+1</f>
        <v>28</v>
      </c>
      <c r="B37" s="6" t="s">
        <v>20</v>
      </c>
      <c r="C37" s="7" t="s">
        <v>11</v>
      </c>
      <c r="D37" s="27">
        <v>3000</v>
      </c>
      <c r="E37" s="71"/>
      <c r="F37" s="72"/>
      <c r="G37" s="8"/>
    </row>
    <row r="38" spans="1:7">
      <c r="A38" s="23">
        <f t="shared" ref="A38" si="6">A37+1</f>
        <v>29</v>
      </c>
      <c r="B38" s="24" t="s">
        <v>16</v>
      </c>
      <c r="C38" s="25"/>
      <c r="D38" s="29"/>
      <c r="E38" s="73"/>
      <c r="F38" s="74"/>
    </row>
    <row r="39" spans="1:7">
      <c r="A39" s="9">
        <v>30</v>
      </c>
      <c r="B39" s="6" t="s">
        <v>61</v>
      </c>
      <c r="C39" s="7" t="s">
        <v>9</v>
      </c>
      <c r="D39" s="27">
        <v>50</v>
      </c>
      <c r="E39" s="71"/>
      <c r="F39" s="72"/>
      <c r="G39" s="8"/>
    </row>
    <row r="40" spans="1:7">
      <c r="A40" s="9">
        <f t="shared" ref="A40" si="7">A39+1</f>
        <v>31</v>
      </c>
      <c r="B40" s="6" t="s">
        <v>62</v>
      </c>
      <c r="C40" s="7" t="s">
        <v>13</v>
      </c>
      <c r="D40" s="27">
        <v>60</v>
      </c>
      <c r="E40" s="71"/>
      <c r="F40" s="72"/>
      <c r="G40" s="8"/>
    </row>
    <row r="41" spans="1:7">
      <c r="A41" s="23">
        <f>A40+1</f>
        <v>32</v>
      </c>
      <c r="B41" s="24" t="s">
        <v>22</v>
      </c>
      <c r="C41" s="25"/>
      <c r="D41" s="29"/>
      <c r="E41" s="73"/>
      <c r="F41" s="74"/>
    </row>
    <row r="42" spans="1:7">
      <c r="A42" s="9">
        <v>33</v>
      </c>
      <c r="B42" s="6" t="s">
        <v>41</v>
      </c>
      <c r="C42" s="7" t="s">
        <v>9</v>
      </c>
      <c r="D42" s="27">
        <v>1</v>
      </c>
      <c r="E42" s="71"/>
      <c r="F42" s="72"/>
    </row>
    <row r="43" spans="1:7">
      <c r="A43" s="9">
        <v>34</v>
      </c>
      <c r="B43" s="6" t="s">
        <v>42</v>
      </c>
      <c r="C43" s="7" t="s">
        <v>9</v>
      </c>
      <c r="D43" s="27">
        <v>33</v>
      </c>
      <c r="E43" s="71"/>
      <c r="F43" s="72"/>
    </row>
    <row r="44" spans="1:7">
      <c r="A44" s="20">
        <f t="shared" ref="A44" si="8">A43+1</f>
        <v>35</v>
      </c>
      <c r="B44" s="21" t="s">
        <v>43</v>
      </c>
      <c r="C44" s="22" t="s">
        <v>13</v>
      </c>
      <c r="D44" s="31">
        <v>900</v>
      </c>
      <c r="E44" s="80"/>
      <c r="F44" s="81"/>
      <c r="G44" s="8"/>
    </row>
    <row r="45" spans="1:7">
      <c r="A45" s="64">
        <v>36</v>
      </c>
      <c r="B45" s="65" t="s">
        <v>63</v>
      </c>
      <c r="C45" s="66" t="s">
        <v>45</v>
      </c>
      <c r="D45" s="67">
        <v>0.3</v>
      </c>
      <c r="E45" s="82"/>
      <c r="F45" s="81"/>
      <c r="G45" s="8"/>
    </row>
    <row r="46" spans="1:7">
      <c r="A46" s="23">
        <v>37</v>
      </c>
      <c r="B46" s="24" t="s">
        <v>37</v>
      </c>
      <c r="C46" s="25"/>
      <c r="D46" s="29"/>
      <c r="E46" s="73"/>
      <c r="F46" s="74"/>
    </row>
    <row r="47" spans="1:7" ht="30" customHeight="1">
      <c r="A47" s="20">
        <v>38</v>
      </c>
      <c r="B47" s="21" t="s">
        <v>66</v>
      </c>
      <c r="C47" s="22" t="s">
        <v>13</v>
      </c>
      <c r="D47" s="31">
        <v>1100</v>
      </c>
      <c r="E47" s="80"/>
      <c r="F47" s="81"/>
      <c r="G47" s="8"/>
    </row>
    <row r="48" spans="1:7">
      <c r="A48" s="23">
        <f>A47+1</f>
        <v>39</v>
      </c>
      <c r="B48" s="24" t="s">
        <v>21</v>
      </c>
      <c r="C48" s="25"/>
      <c r="D48" s="29"/>
      <c r="E48" s="73"/>
      <c r="F48" s="74"/>
    </row>
    <row r="49" spans="1:7">
      <c r="A49" s="9">
        <f>A48+1</f>
        <v>40</v>
      </c>
      <c r="B49" s="6" t="s">
        <v>38</v>
      </c>
      <c r="C49" s="7" t="s">
        <v>13</v>
      </c>
      <c r="D49" s="27">
        <v>200</v>
      </c>
      <c r="E49" s="71"/>
      <c r="F49" s="72"/>
    </row>
    <row r="50" spans="1:7">
      <c r="A50" s="9">
        <f t="shared" ref="A50:A51" si="9">A49+1</f>
        <v>41</v>
      </c>
      <c r="B50" s="6" t="s">
        <v>39</v>
      </c>
      <c r="C50" s="7" t="s">
        <v>13</v>
      </c>
      <c r="D50" s="27">
        <v>100</v>
      </c>
      <c r="E50" s="71"/>
      <c r="F50" s="72"/>
      <c r="G50" s="8"/>
    </row>
    <row r="51" spans="1:7">
      <c r="A51" s="9">
        <f t="shared" si="9"/>
        <v>42</v>
      </c>
      <c r="B51" s="6" t="s">
        <v>40</v>
      </c>
      <c r="C51" s="7" t="s">
        <v>13</v>
      </c>
      <c r="D51" s="27">
        <v>750</v>
      </c>
      <c r="E51" s="71"/>
      <c r="F51" s="72"/>
      <c r="G51" s="8"/>
    </row>
    <row r="52" spans="1:7" ht="25.5">
      <c r="A52" s="23">
        <v>43</v>
      </c>
      <c r="B52" s="24" t="s">
        <v>64</v>
      </c>
      <c r="C52" s="25"/>
      <c r="D52" s="29"/>
      <c r="E52" s="73"/>
      <c r="F52" s="74"/>
    </row>
    <row r="53" spans="1:7">
      <c r="A53" s="9">
        <v>44</v>
      </c>
      <c r="B53" s="6" t="s">
        <v>68</v>
      </c>
      <c r="C53" s="7" t="s">
        <v>13</v>
      </c>
      <c r="D53" s="27">
        <v>1040</v>
      </c>
      <c r="E53" s="71"/>
      <c r="F53" s="72"/>
      <c r="G53" s="87"/>
    </row>
    <row r="54" spans="1:7">
      <c r="A54" s="9">
        <v>45</v>
      </c>
      <c r="B54" s="6" t="s">
        <v>65</v>
      </c>
      <c r="C54" s="7" t="s">
        <v>13</v>
      </c>
      <c r="D54" s="27">
        <v>10</v>
      </c>
      <c r="E54" s="71"/>
      <c r="F54" s="72"/>
      <c r="G54" s="68"/>
    </row>
    <row r="55" spans="1:7">
      <c r="A55" s="33">
        <v>46</v>
      </c>
      <c r="B55" s="95" t="s">
        <v>46</v>
      </c>
      <c r="C55" s="96"/>
      <c r="D55" s="96"/>
      <c r="E55" s="97"/>
      <c r="F55" s="84">
        <f>SUM(F11:F54)</f>
        <v>0</v>
      </c>
    </row>
    <row r="57" spans="1:7" s="2" customFormat="1" ht="15">
      <c r="A57" s="54" t="s">
        <v>51</v>
      </c>
      <c r="B57" s="55" t="s">
        <v>71</v>
      </c>
      <c r="C57" s="56"/>
      <c r="D57" s="57"/>
      <c r="E57" s="58"/>
      <c r="F57" s="59"/>
    </row>
    <row r="58" spans="1:7">
      <c r="A58" s="43">
        <f>1</f>
        <v>1</v>
      </c>
      <c r="B58" s="44" t="str">
        <f>B4</f>
        <v>DOKUMENTACJA PROJEKTOWA</v>
      </c>
      <c r="C58" s="45"/>
      <c r="D58" s="46"/>
      <c r="E58" s="47"/>
      <c r="F58" s="83">
        <f>F7</f>
        <v>0</v>
      </c>
    </row>
    <row r="59" spans="1:7">
      <c r="A59" s="43">
        <f>A58+1</f>
        <v>2</v>
      </c>
      <c r="B59" s="44" t="str">
        <f>B9</f>
        <v>ROBOTY BUDOWLANE</v>
      </c>
      <c r="C59" s="45"/>
      <c r="D59" s="46"/>
      <c r="E59" s="47"/>
      <c r="F59" s="83">
        <f>F55</f>
        <v>0</v>
      </c>
    </row>
    <row r="60" spans="1:7">
      <c r="A60" s="33">
        <f>A59+1</f>
        <v>3</v>
      </c>
      <c r="B60" s="95" t="s">
        <v>52</v>
      </c>
      <c r="C60" s="96"/>
      <c r="D60" s="96"/>
      <c r="E60" s="97"/>
      <c r="F60" s="84">
        <f>F58+F59</f>
        <v>0</v>
      </c>
    </row>
    <row r="61" spans="1:7" s="63" customFormat="1">
      <c r="A61" s="62">
        <f t="shared" ref="A61:A62" si="10">A60+1</f>
        <v>4</v>
      </c>
      <c r="B61" s="88" t="s">
        <v>53</v>
      </c>
      <c r="C61" s="89"/>
      <c r="D61" s="89"/>
      <c r="E61" s="90"/>
      <c r="F61" s="85">
        <f>23%*F60</f>
        <v>0</v>
      </c>
    </row>
    <row r="62" spans="1:7" s="61" customFormat="1" ht="15.75">
      <c r="A62" s="60">
        <f t="shared" si="10"/>
        <v>5</v>
      </c>
      <c r="B62" s="91" t="s">
        <v>54</v>
      </c>
      <c r="C62" s="92"/>
      <c r="D62" s="92"/>
      <c r="E62" s="93"/>
      <c r="F62" s="86">
        <f>F60+F61</f>
        <v>0</v>
      </c>
    </row>
  </sheetData>
  <mergeCells count="6">
    <mergeCell ref="B61:E61"/>
    <mergeCell ref="B62:E62"/>
    <mergeCell ref="A2:F2"/>
    <mergeCell ref="B55:E55"/>
    <mergeCell ref="B7:E7"/>
    <mergeCell ref="B60:E60"/>
  </mergeCells>
  <pageMargins left="0.74803149606299213" right="0.23622047244094491" top="0.70866141732283472" bottom="0.78740157480314965" header="0.51181102362204722" footer="0.51181102362204722"/>
  <pageSetup paperSize="9" orientation="portrait" r:id="rId1"/>
  <rowBreaks count="1" manualBreakCount="1">
    <brk id="5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POŁUDNIOWA</vt:lpstr>
      <vt:lpstr>Arkusz2</vt:lpstr>
      <vt:lpstr>POŁUDNIOWA!Obszar_wydruku</vt:lpstr>
      <vt:lpstr>POŁUDNIOWA!Tytuły_wydruku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Kosztorys - 360.80 KI 02 DR 1400S_25%_02</dc:title>
  <dc:creator>Rafał Radzio</dc:creator>
  <cp:lastModifiedBy>Dorota Majcherczyk</cp:lastModifiedBy>
  <cp:lastPrinted>2022-02-03T13:11:17Z</cp:lastPrinted>
  <dcterms:created xsi:type="dcterms:W3CDTF">2016-01-12T07:31:38Z</dcterms:created>
  <dcterms:modified xsi:type="dcterms:W3CDTF">2022-02-22T08:11:06Z</dcterms:modified>
</cp:coreProperties>
</file>